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QTKD5" sheetId="1" r:id="rId1"/>
  </sheets>
  <definedNames>
    <definedName name="_xlnm._FilterDatabase" localSheetId="0" hidden="1">'QTKD5'!$A$1:$AP$16</definedName>
  </definedNames>
  <calcPr fullCalcOnLoad="1"/>
</workbook>
</file>

<file path=xl/sharedStrings.xml><?xml version="1.0" encoding="utf-8"?>
<sst xmlns="http://schemas.openxmlformats.org/spreadsheetml/2006/main" count="171" uniqueCount="130">
  <si>
    <t>STT</t>
  </si>
  <si>
    <t>Mã SV</t>
  </si>
  <si>
    <t>Lớp</t>
  </si>
  <si>
    <t>Họ đệm</t>
  </si>
  <si>
    <t>Tên</t>
  </si>
  <si>
    <t>Ghi chú</t>
  </si>
  <si>
    <t>Ngày sinh</t>
  </si>
  <si>
    <t>Nơi sinh</t>
  </si>
  <si>
    <t>Nguyễn Văn</t>
  </si>
  <si>
    <t>Hải</t>
  </si>
  <si>
    <t>Trần Thị</t>
  </si>
  <si>
    <t>Lâm</t>
  </si>
  <si>
    <t>Linh</t>
  </si>
  <si>
    <t>Tùng</t>
  </si>
  <si>
    <t>Việt</t>
  </si>
  <si>
    <t>Đinh Xuân</t>
  </si>
  <si>
    <t>TB ĐIỀU KIỆN</t>
  </si>
  <si>
    <t>THI PLĐC-L1</t>
  </si>
  <si>
    <t>THI PLĐC-L2</t>
  </si>
  <si>
    <t>TB PLĐC-L1</t>
  </si>
  <si>
    <t>PLĐC (30T)</t>
  </si>
  <si>
    <t>THI NLCB-L1</t>
  </si>
  <si>
    <t>THI NLCB-L2</t>
  </si>
  <si>
    <t>TB NLCB-L1</t>
  </si>
  <si>
    <t>NLCB</t>
  </si>
  <si>
    <t>NLCB(5TC)</t>
  </si>
  <si>
    <t>Giới tính</t>
  </si>
  <si>
    <t>Quốc tịch</t>
  </si>
  <si>
    <t>GDQP</t>
  </si>
  <si>
    <t>Nam</t>
  </si>
  <si>
    <t>V.Nam</t>
  </si>
  <si>
    <t>Nữ</t>
  </si>
  <si>
    <t>01/08/1996</t>
  </si>
  <si>
    <t>Quốc Oai - Hà Tây (cũ)</t>
  </si>
  <si>
    <t>Ý Yên - Nam Định</t>
  </si>
  <si>
    <t>Nam Sách - Hải Dương</t>
  </si>
  <si>
    <t>GDTC</t>
  </si>
  <si>
    <t>Hà Tây</t>
  </si>
  <si>
    <t>Tiền Hải - Thái Bình</t>
  </si>
  <si>
    <t>16/06/1996</t>
  </si>
  <si>
    <t>Trung</t>
  </si>
  <si>
    <t>Giao Thủy - Nam Định</t>
  </si>
  <si>
    <t>Thanh Oai - Hà Nội</t>
  </si>
  <si>
    <t>Đỗ Thị</t>
  </si>
  <si>
    <t>11KD050101</t>
  </si>
  <si>
    <t>QTKD5</t>
  </si>
  <si>
    <t>Duyên</t>
  </si>
  <si>
    <t>23/12/1996</t>
  </si>
  <si>
    <t>11KD050102</t>
  </si>
  <si>
    <t xml:space="preserve">Nguyễn Thị </t>
  </si>
  <si>
    <t>22/02/1995</t>
  </si>
  <si>
    <t>Nông Cống - Thanh Hóa</t>
  </si>
  <si>
    <t>11KD050103</t>
  </si>
  <si>
    <t>Hà Xuân</t>
  </si>
  <si>
    <t>08/08/1996</t>
  </si>
  <si>
    <t>11KD050104</t>
  </si>
  <si>
    <t>Trần Ngọc</t>
  </si>
  <si>
    <t>19/03/1995</t>
  </si>
  <si>
    <t>11KD050105</t>
  </si>
  <si>
    <t>Kiều</t>
  </si>
  <si>
    <t>11KD050106</t>
  </si>
  <si>
    <t>Tạ Tuấn</t>
  </si>
  <si>
    <t>11KD050107</t>
  </si>
  <si>
    <t>05/04/1995</t>
  </si>
  <si>
    <t>Thọ Xuân - Thanh Hóa</t>
  </si>
  <si>
    <t>11KD050108</t>
  </si>
  <si>
    <t>Trần Quốc</t>
  </si>
  <si>
    <t>14/08/1995</t>
  </si>
  <si>
    <t>11KD050109</t>
  </si>
  <si>
    <t>29/10/1994</t>
  </si>
  <si>
    <t>11KD050110</t>
  </si>
  <si>
    <t>Đặng Huy</t>
  </si>
  <si>
    <t>10/09/1994</t>
  </si>
  <si>
    <t>PLĐC (2TC)</t>
  </si>
  <si>
    <t>THI TIN CS-L1</t>
  </si>
  <si>
    <t>THI TIN CS-L2</t>
  </si>
  <si>
    <t>TB TIN CS-L1</t>
  </si>
  <si>
    <t>TIN CS(30T)</t>
  </si>
  <si>
    <t>TIN CS(1TC)</t>
  </si>
  <si>
    <t>THI NN1-L1</t>
  </si>
  <si>
    <t>THI NN1-L2</t>
  </si>
  <si>
    <t>TB NN1-L1</t>
  </si>
  <si>
    <t>NN1 (3TC)</t>
  </si>
  <si>
    <t>THI TOÁN ƯD-L1</t>
  </si>
  <si>
    <t>THI TOÁN ƯD-L2</t>
  </si>
  <si>
    <t>TB TOÁN ƯD-L1</t>
  </si>
  <si>
    <t>TOÁN ƯD (60T)</t>
  </si>
  <si>
    <t>TOÁN ƯD(3TC)</t>
  </si>
  <si>
    <t>NN1</t>
  </si>
  <si>
    <t>TB Häc kú 1-l1</t>
  </si>
  <si>
    <t>®vht kú 1</t>
  </si>
  <si>
    <t>TB häc kú 1-l2</t>
  </si>
  <si>
    <t>XT106(6.4.15)</t>
  </si>
  <si>
    <t>THI NLKT-L1</t>
  </si>
  <si>
    <t>THI NLKT-L2</t>
  </si>
  <si>
    <t>TB NLKT-L1</t>
  </si>
  <si>
    <t>NL KẾ TOÁN</t>
  </si>
  <si>
    <t>NLKT (2TC)</t>
  </si>
  <si>
    <t>THI HTTT QL-L1</t>
  </si>
  <si>
    <t>THI HTTT QL-L2</t>
  </si>
  <si>
    <t>TB HTTT QL-L1</t>
  </si>
  <si>
    <t>HTTT QL</t>
  </si>
  <si>
    <t>HTTT QL (3TC)</t>
  </si>
  <si>
    <t>THI TC học-L1</t>
  </si>
  <si>
    <t>THI TC học-L2</t>
  </si>
  <si>
    <t>TB TC học-L1</t>
  </si>
  <si>
    <t>TC học</t>
  </si>
  <si>
    <t>TC học (2TC)</t>
  </si>
  <si>
    <t>THI NLTK-L1</t>
  </si>
  <si>
    <t>THI NLTK-L2</t>
  </si>
  <si>
    <t>TB NLTK-L1</t>
  </si>
  <si>
    <t>NLTK</t>
  </si>
  <si>
    <t>NLTK (2TC)</t>
  </si>
  <si>
    <t>THI Quản trị học-L1</t>
  </si>
  <si>
    <t>THI Quản trị học-L2</t>
  </si>
  <si>
    <t>TB Quản trị học-L1</t>
  </si>
  <si>
    <t>Quản trị học</t>
  </si>
  <si>
    <t>Quản trị học (2TC)</t>
  </si>
  <si>
    <t>THI STVB-L1</t>
  </si>
  <si>
    <t>THI STVB-L2</t>
  </si>
  <si>
    <t>TB STVB-L1</t>
  </si>
  <si>
    <t>Soạn thảo văn bản</t>
  </si>
  <si>
    <t>Soạn thảo văn bản (2TC)</t>
  </si>
  <si>
    <t>THI Kinh tế vi mô-L1</t>
  </si>
  <si>
    <t>THI Kinh tế vi mô-L2</t>
  </si>
  <si>
    <t>TB Kinh tế Vi mô-L1</t>
  </si>
  <si>
    <t>Kinh tế vi mô</t>
  </si>
  <si>
    <t>Kinh tế vi mô (3TC)</t>
  </si>
  <si>
    <t>GD THỂ CHẤT</t>
  </si>
  <si>
    <t>GDTC ( 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</si>
</sst>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b/>
      <sz val="12.5"/>
      <name val="Times New Roman"/>
      <family val="1"/>
    </font>
    <font>
      <sz val="12.5"/>
      <name val="Times New Roman"/>
      <family val="1"/>
    </font>
    <font>
      <sz val="8"/>
      <name val="Arial"/>
      <family val="0"/>
    </font>
    <font>
      <i/>
      <sz val="12.5"/>
      <name val="Times New Roman"/>
      <family val="1"/>
    </font>
    <font>
      <sz val="12.5"/>
      <color indexed="10"/>
      <name val="Times New Roman"/>
      <family val="1"/>
    </font>
    <font>
      <sz val="8"/>
      <name val="Tahoma"/>
      <family val="2"/>
    </font>
    <font>
      <sz val="12.5"/>
      <color indexed="20"/>
      <name val="Times New Roman"/>
      <family val="1"/>
    </font>
    <font>
      <b/>
      <sz val="12.5"/>
      <color indexed="20"/>
      <name val="Times New Roman"/>
      <family val="1"/>
    </font>
    <font>
      <b/>
      <sz val="11"/>
      <color indexed="10"/>
      <name val=".VnTimeH"/>
      <family val="2"/>
    </font>
    <font>
      <b/>
      <sz val="11"/>
      <name val=".VnTimeH"/>
      <family val="2"/>
    </font>
    <font>
      <b/>
      <sz val="11"/>
      <color indexed="12"/>
      <name val=".VnTimeH"/>
      <family val="2"/>
    </font>
    <font>
      <b/>
      <sz val="12"/>
      <name val=".VnTime"/>
      <family val="2"/>
    </font>
    <font>
      <b/>
      <sz val="13"/>
      <name val=".VnTime"/>
      <family val="2"/>
    </font>
    <font>
      <b/>
      <sz val="13.5"/>
      <name val="Times New Roman"/>
      <family val="1"/>
    </font>
    <font>
      <sz val="13.5"/>
      <name val="Times New Roman"/>
      <family val="1"/>
    </font>
    <font>
      <i/>
      <sz val="13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49" fontId="2" fillId="0" borderId="4" xfId="0" applyNumberFormat="1" applyFont="1" applyBorder="1" applyAlignment="1">
      <alignment/>
    </xf>
    <xf numFmtId="49" fontId="2" fillId="0" borderId="4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4" fillId="2" borderId="6" xfId="0" applyFont="1" applyFill="1" applyBorder="1" applyAlignment="1">
      <alignment horizontal="center" textRotation="90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11" xfId="0" applyFont="1" applyBorder="1" applyAlignment="1">
      <alignment horizontal="center" textRotation="90"/>
    </xf>
    <xf numFmtId="0" fontId="2" fillId="3" borderId="10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textRotation="90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2" borderId="5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8" fillId="2" borderId="1" xfId="0" applyFont="1" applyFill="1" applyBorder="1" applyAlignment="1">
      <alignment horizontal="center" textRotation="90"/>
    </xf>
    <xf numFmtId="0" fontId="2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textRotation="90"/>
    </xf>
    <xf numFmtId="0" fontId="10" fillId="0" borderId="18" xfId="0" applyFont="1" applyBorder="1" applyAlignment="1">
      <alignment horizontal="center" textRotation="90"/>
    </xf>
    <xf numFmtId="0" fontId="11" fillId="0" borderId="16" xfId="0" applyFont="1" applyBorder="1" applyAlignment="1">
      <alignment horizontal="center" textRotation="90"/>
    </xf>
    <xf numFmtId="1" fontId="12" fillId="0" borderId="4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1" xfId="0" applyFont="1" applyFill="1" applyBorder="1" applyAlignment="1">
      <alignment horizontal="center" textRotation="90"/>
    </xf>
    <xf numFmtId="0" fontId="5" fillId="2" borderId="5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14" fillId="2" borderId="1" xfId="0" applyFont="1" applyFill="1" applyBorder="1" applyAlignment="1">
      <alignment horizontal="center" textRotation="90"/>
    </xf>
    <xf numFmtId="0" fontId="15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6" fillId="0" borderId="11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 textRotation="90"/>
    </xf>
    <xf numFmtId="0" fontId="0" fillId="0" borderId="24" xfId="0" applyBorder="1" applyAlignment="1">
      <alignment/>
    </xf>
    <xf numFmtId="0" fontId="0" fillId="0" borderId="25" xfId="0" applyBorder="1" applyAlignment="1">
      <alignment textRotation="9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 textRotation="90"/>
    </xf>
    <xf numFmtId="0" fontId="0" fillId="0" borderId="28" xfId="0" applyBorder="1" applyAlignment="1">
      <alignment textRotation="90"/>
    </xf>
    <xf numFmtId="0" fontId="0" fillId="3" borderId="0" xfId="0" applyFill="1" applyAlignment="1">
      <alignment/>
    </xf>
    <xf numFmtId="0" fontId="0" fillId="6" borderId="26" xfId="0" applyFill="1" applyBorder="1" applyAlignment="1">
      <alignment/>
    </xf>
    <xf numFmtId="0" fontId="0" fillId="3" borderId="26" xfId="0" applyFill="1" applyBorder="1" applyAlignment="1">
      <alignment/>
    </xf>
    <xf numFmtId="0" fontId="0" fillId="7" borderId="0" xfId="0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0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 textRotation="90"/>
    </xf>
    <xf numFmtId="0" fontId="0" fillId="0" borderId="31" xfId="0" applyBorder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6"/>
  <sheetViews>
    <sheetView tabSelected="1" workbookViewId="0" topLeftCell="A1">
      <pane xSplit="5" ySplit="1" topLeftCell="CH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M9" sqref="CM9"/>
    </sheetView>
  </sheetViews>
  <sheetFormatPr defaultColWidth="9.140625" defaultRowHeight="12.75"/>
  <cols>
    <col min="1" max="1" width="5.421875" style="0" customWidth="1"/>
    <col min="2" max="2" width="14.28125" style="0" customWidth="1"/>
    <col min="4" max="4" width="15.57421875" style="0" customWidth="1"/>
    <col min="7" max="7" width="14.28125" style="0" customWidth="1"/>
    <col min="13" max="18" width="5.28125" style="0" customWidth="1"/>
    <col min="19" max="24" width="6.28125" style="38" customWidth="1"/>
    <col min="25" max="30" width="6.28125" style="0" customWidth="1"/>
    <col min="31" max="36" width="5.8515625" style="0" customWidth="1"/>
    <col min="37" max="42" width="5.57421875" style="0" customWidth="1"/>
    <col min="43" max="45" width="6.28125" style="0" customWidth="1"/>
    <col min="46" max="51" width="5.140625" style="0" customWidth="1"/>
    <col min="52" max="53" width="5.7109375" style="38" customWidth="1"/>
    <col min="54" max="75" width="5.7109375" style="0" customWidth="1"/>
  </cols>
  <sheetData>
    <row r="1" spans="1:89" ht="147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26</v>
      </c>
      <c r="I1" s="4" t="s">
        <v>27</v>
      </c>
      <c r="J1" s="4" t="s">
        <v>7</v>
      </c>
      <c r="K1" s="32" t="s">
        <v>28</v>
      </c>
      <c r="L1" s="33" t="s">
        <v>36</v>
      </c>
      <c r="M1" s="8" t="s">
        <v>16</v>
      </c>
      <c r="N1" s="9" t="s">
        <v>17</v>
      </c>
      <c r="O1" s="9" t="s">
        <v>18</v>
      </c>
      <c r="P1" s="9" t="s">
        <v>19</v>
      </c>
      <c r="Q1" s="10" t="s">
        <v>20</v>
      </c>
      <c r="R1" s="11" t="s">
        <v>73</v>
      </c>
      <c r="S1" s="8" t="s">
        <v>16</v>
      </c>
      <c r="T1" s="9" t="s">
        <v>21</v>
      </c>
      <c r="U1" s="9" t="s">
        <v>22</v>
      </c>
      <c r="V1" s="9" t="s">
        <v>23</v>
      </c>
      <c r="W1" s="10" t="s">
        <v>24</v>
      </c>
      <c r="X1" s="11" t="s">
        <v>25</v>
      </c>
      <c r="Y1" s="8" t="s">
        <v>16</v>
      </c>
      <c r="Z1" s="9" t="s">
        <v>74</v>
      </c>
      <c r="AA1" s="9" t="s">
        <v>75</v>
      </c>
      <c r="AB1" s="9" t="s">
        <v>76</v>
      </c>
      <c r="AC1" s="10" t="s">
        <v>77</v>
      </c>
      <c r="AD1" s="11" t="s">
        <v>78</v>
      </c>
      <c r="AE1" s="44" t="s">
        <v>16</v>
      </c>
      <c r="AF1" s="45" t="s">
        <v>83</v>
      </c>
      <c r="AG1" s="45" t="s">
        <v>84</v>
      </c>
      <c r="AH1" s="45" t="s">
        <v>85</v>
      </c>
      <c r="AI1" s="46" t="s">
        <v>86</v>
      </c>
      <c r="AJ1" s="11" t="s">
        <v>87</v>
      </c>
      <c r="AK1" s="8" t="s">
        <v>16</v>
      </c>
      <c r="AL1" s="9" t="s">
        <v>79</v>
      </c>
      <c r="AM1" s="9" t="s">
        <v>80</v>
      </c>
      <c r="AN1" s="9" t="s">
        <v>81</v>
      </c>
      <c r="AO1" s="10" t="s">
        <v>88</v>
      </c>
      <c r="AP1" s="11" t="s">
        <v>82</v>
      </c>
      <c r="AQ1" s="51" t="s">
        <v>89</v>
      </c>
      <c r="AR1" s="52" t="s">
        <v>90</v>
      </c>
      <c r="AS1" s="53" t="s">
        <v>91</v>
      </c>
      <c r="AT1" s="8" t="s">
        <v>16</v>
      </c>
      <c r="AU1" s="9" t="s">
        <v>93</v>
      </c>
      <c r="AV1" s="9" t="s">
        <v>94</v>
      </c>
      <c r="AW1" s="9" t="s">
        <v>95</v>
      </c>
      <c r="AX1" s="10" t="s">
        <v>96</v>
      </c>
      <c r="AY1" s="11" t="s">
        <v>97</v>
      </c>
      <c r="AZ1" s="8" t="s">
        <v>16</v>
      </c>
      <c r="BA1" s="9" t="s">
        <v>98</v>
      </c>
      <c r="BB1" s="9" t="s">
        <v>99</v>
      </c>
      <c r="BC1" s="9" t="s">
        <v>100</v>
      </c>
      <c r="BD1" s="10" t="s">
        <v>101</v>
      </c>
      <c r="BE1" s="11" t="s">
        <v>102</v>
      </c>
      <c r="BF1" s="8" t="s">
        <v>16</v>
      </c>
      <c r="BG1" s="9" t="s">
        <v>103</v>
      </c>
      <c r="BH1" s="9" t="s">
        <v>104</v>
      </c>
      <c r="BI1" s="9" t="s">
        <v>105</v>
      </c>
      <c r="BJ1" s="10" t="s">
        <v>106</v>
      </c>
      <c r="BK1" s="11" t="s">
        <v>107</v>
      </c>
      <c r="BL1" s="8" t="s">
        <v>16</v>
      </c>
      <c r="BM1" s="9" t="s">
        <v>108</v>
      </c>
      <c r="BN1" s="9" t="s">
        <v>109</v>
      </c>
      <c r="BO1" s="9" t="s">
        <v>110</v>
      </c>
      <c r="BP1" s="10" t="s">
        <v>111</v>
      </c>
      <c r="BQ1" s="11" t="s">
        <v>112</v>
      </c>
      <c r="BR1" s="8" t="s">
        <v>16</v>
      </c>
      <c r="BS1" s="9" t="s">
        <v>113</v>
      </c>
      <c r="BT1" s="9" t="s">
        <v>114</v>
      </c>
      <c r="BU1" s="9" t="s">
        <v>115</v>
      </c>
      <c r="BV1" s="10" t="s">
        <v>116</v>
      </c>
      <c r="BW1" s="11" t="s">
        <v>117</v>
      </c>
      <c r="BX1" s="8" t="s">
        <v>16</v>
      </c>
      <c r="BY1" s="58" t="s">
        <v>118</v>
      </c>
      <c r="BZ1" s="9" t="s">
        <v>119</v>
      </c>
      <c r="CA1" s="9" t="s">
        <v>120</v>
      </c>
      <c r="CB1" s="10" t="s">
        <v>121</v>
      </c>
      <c r="CC1" s="11" t="s">
        <v>122</v>
      </c>
      <c r="CD1" s="59" t="s">
        <v>16</v>
      </c>
      <c r="CE1" s="60" t="s">
        <v>123</v>
      </c>
      <c r="CF1" s="9" t="s">
        <v>124</v>
      </c>
      <c r="CG1" s="9" t="s">
        <v>125</v>
      </c>
      <c r="CH1" s="10" t="s">
        <v>126</v>
      </c>
      <c r="CI1" s="11" t="s">
        <v>127</v>
      </c>
      <c r="CJ1" s="61" t="s">
        <v>128</v>
      </c>
      <c r="CK1" s="61" t="s">
        <v>129</v>
      </c>
    </row>
    <row r="2" spans="1:89" ht="18">
      <c r="A2" s="13">
        <v>1</v>
      </c>
      <c r="B2" s="5" t="s">
        <v>44</v>
      </c>
      <c r="C2" s="26" t="s">
        <v>45</v>
      </c>
      <c r="D2" s="27" t="s">
        <v>43</v>
      </c>
      <c r="E2" s="24" t="s">
        <v>46</v>
      </c>
      <c r="F2" s="24"/>
      <c r="G2" s="25" t="s">
        <v>47</v>
      </c>
      <c r="H2" s="26" t="s">
        <v>42</v>
      </c>
      <c r="I2" s="6" t="s">
        <v>31</v>
      </c>
      <c r="J2" s="13" t="s">
        <v>30</v>
      </c>
      <c r="K2" s="7"/>
      <c r="M2" s="12">
        <v>20</v>
      </c>
      <c r="N2" s="21">
        <v>5</v>
      </c>
      <c r="O2" s="14"/>
      <c r="P2" s="14">
        <f>ROUND((M2*0.1+N2*0.7),0)</f>
        <v>6</v>
      </c>
      <c r="Q2" s="15">
        <f>ROUND(MAX((M2*0.1+N2*0.7),(M2*0.1+O2*0.7)),0)</f>
        <v>6</v>
      </c>
      <c r="R2" s="16">
        <v>2</v>
      </c>
      <c r="S2" s="35">
        <v>32</v>
      </c>
      <c r="T2" s="21">
        <v>4</v>
      </c>
      <c r="U2" s="14"/>
      <c r="V2" s="14">
        <f>ROUND((S2*0.1+T2*0.6),0)</f>
        <v>6</v>
      </c>
      <c r="W2" s="15">
        <f>ROUND(MAX((S2*0.1+T2*0.6),(S2*0.1+U2*0.6)),0)</f>
        <v>6</v>
      </c>
      <c r="X2" s="16">
        <v>5</v>
      </c>
      <c r="Y2" s="35">
        <v>20</v>
      </c>
      <c r="Z2" s="40">
        <v>4</v>
      </c>
      <c r="AA2" s="40"/>
      <c r="AB2" s="13">
        <f>ROUND((Y2*0.1+Z2*0.7),0)</f>
        <v>5</v>
      </c>
      <c r="AC2" s="18">
        <f>ROUND(MAX((Y2*0.1+Z2*0.7),(Y2*0.1+AA2*0.7)),0)</f>
        <v>5</v>
      </c>
      <c r="AD2" s="16">
        <v>1</v>
      </c>
      <c r="AE2" s="35">
        <v>20</v>
      </c>
      <c r="AF2" s="50">
        <v>2</v>
      </c>
      <c r="AG2" s="14">
        <v>1</v>
      </c>
      <c r="AH2" s="14">
        <f>ROUND((AE2*0.1+AF2*0.7),0)</f>
        <v>3</v>
      </c>
      <c r="AI2" s="18">
        <f>ROUND(MAX((AE2*0.1+AF2*0.7),(AE2*0.1+AG2*0.7)),0)</f>
        <v>3</v>
      </c>
      <c r="AJ2" s="19">
        <v>3</v>
      </c>
      <c r="AK2" s="36">
        <v>23</v>
      </c>
      <c r="AL2" s="5">
        <v>4</v>
      </c>
      <c r="AM2" s="5">
        <v>4</v>
      </c>
      <c r="AN2" s="5">
        <f>ROUND((AK2*0.1+AL2*0.5),0)</f>
        <v>4</v>
      </c>
      <c r="AO2" s="18">
        <f>ROUND(MAX((AK2*0.1+AL2*0.5),(AK2*0.1+AM2*0.5)),0)</f>
        <v>4</v>
      </c>
      <c r="AP2" s="41">
        <v>3</v>
      </c>
      <c r="AQ2" s="55">
        <f>(P2*R2+AB2*AD2+V2*X2+AH2*AJ2+AN2*AP2)/AR2</f>
        <v>4.857142857142857</v>
      </c>
      <c r="AR2" s="54">
        <f>R2+AD2+X2+AJ2+AP2</f>
        <v>14</v>
      </c>
      <c r="AS2" s="56">
        <f>(Q2*R2+AC2*AD2+W2*X2+AI2*AJ2+AO2*AP2)/AR2</f>
        <v>4.857142857142857</v>
      </c>
      <c r="AT2" s="35">
        <v>23</v>
      </c>
      <c r="AU2" s="47">
        <v>6</v>
      </c>
      <c r="AV2" s="48"/>
      <c r="AW2" s="14">
        <f>ROUND((AT2*0.1+AU2*0.7),0)</f>
        <v>7</v>
      </c>
      <c r="AX2" s="18">
        <f>ROUND(MAX((AT2*0.1+AU2*0.7),(AT2*0.1+AV2*0.7)),0)</f>
        <v>7</v>
      </c>
      <c r="AY2" s="16">
        <v>2</v>
      </c>
      <c r="AZ2" s="35">
        <v>23</v>
      </c>
      <c r="BA2" s="47">
        <v>7</v>
      </c>
      <c r="BB2" s="48"/>
      <c r="BC2" s="14">
        <f>ROUND((AZ2*0.1+BA2*0.7),0)</f>
        <v>7</v>
      </c>
      <c r="BD2" s="18">
        <f>ROUND(MAX((AZ2*0.1+BA2*0.7),(AZ2*0.1+BB2*0.7)),0)</f>
        <v>7</v>
      </c>
      <c r="BE2" s="16">
        <v>3</v>
      </c>
      <c r="BF2" s="35">
        <v>25</v>
      </c>
      <c r="BG2" s="47">
        <v>7</v>
      </c>
      <c r="BH2" s="48"/>
      <c r="BI2" s="14">
        <f>ROUND((BF2*0.1+BG2*0.7),0)</f>
        <v>7</v>
      </c>
      <c r="BJ2" s="18">
        <f>ROUND(MAX((BF2*0.1+BG2*0.7),(BF2*0.1+BH2*0.7)),0)</f>
        <v>7</v>
      </c>
      <c r="BK2" s="16">
        <v>2</v>
      </c>
      <c r="BL2" s="35">
        <v>20</v>
      </c>
      <c r="BM2" s="47">
        <v>5</v>
      </c>
      <c r="BN2" s="48"/>
      <c r="BO2" s="14">
        <f>ROUND((BL2*0.1+BM2*0.7),0)</f>
        <v>6</v>
      </c>
      <c r="BP2" s="18">
        <f>ROUND(MAX((BL2*0.1+BM2*0.7),(BL2*0.1+BN2*0.7)),0)</f>
        <v>6</v>
      </c>
      <c r="BQ2" s="16">
        <v>2</v>
      </c>
      <c r="BR2" s="35">
        <v>18</v>
      </c>
      <c r="BS2" s="47">
        <v>7</v>
      </c>
      <c r="BT2" s="48"/>
      <c r="BU2" s="14">
        <f>ROUND((BR2*0.1+BS2*0.7),0)</f>
        <v>7</v>
      </c>
      <c r="BV2" s="18">
        <f>ROUND(MAX((BR2*0.1+BS2*0.7),(BR2*0.1+BT2*0.7)),0)</f>
        <v>7</v>
      </c>
      <c r="BW2" s="16">
        <v>2</v>
      </c>
      <c r="BX2">
        <v>24</v>
      </c>
      <c r="BY2">
        <v>6</v>
      </c>
      <c r="CA2" s="62">
        <f>ROUND((BX2*0.1+BY2*0.7),0)</f>
        <v>7</v>
      </c>
      <c r="CB2" s="63">
        <f>ROUND(MAX((BX2*0.1+BY2*0.7),(BX2*0.1+BZ2*0.7)),0)</f>
        <v>7</v>
      </c>
      <c r="CC2" s="64">
        <v>2</v>
      </c>
      <c r="CD2" s="65">
        <v>20</v>
      </c>
      <c r="CE2" s="66">
        <v>4</v>
      </c>
      <c r="CF2" s="66"/>
      <c r="CG2" s="67">
        <f>ROUND((CD2*0.1+CE2*0.7),0)</f>
        <v>5</v>
      </c>
      <c r="CH2" s="68">
        <f>ROUND(MAX((CD2*0.1+CE2*0.7),(CD2*0.1+CF2*0.7)),0)</f>
        <v>5</v>
      </c>
      <c r="CI2" s="69">
        <v>3</v>
      </c>
      <c r="CJ2" s="70">
        <v>6.3</v>
      </c>
      <c r="CK2" s="71">
        <v>3</v>
      </c>
    </row>
    <row r="3" spans="1:89" ht="18">
      <c r="A3" s="13">
        <v>2</v>
      </c>
      <c r="B3" s="5" t="s">
        <v>48</v>
      </c>
      <c r="C3" s="26" t="s">
        <v>45</v>
      </c>
      <c r="D3" s="29" t="s">
        <v>49</v>
      </c>
      <c r="E3" s="30" t="s">
        <v>46</v>
      </c>
      <c r="F3" s="30"/>
      <c r="G3" s="31" t="s">
        <v>50</v>
      </c>
      <c r="H3" s="26" t="s">
        <v>51</v>
      </c>
      <c r="I3" s="6" t="s">
        <v>31</v>
      </c>
      <c r="J3" s="13" t="s">
        <v>30</v>
      </c>
      <c r="K3" s="7"/>
      <c r="M3" s="17">
        <v>21</v>
      </c>
      <c r="N3" s="21">
        <v>5</v>
      </c>
      <c r="O3" s="13"/>
      <c r="P3" s="13">
        <f>ROUND((M3*0.1+N3*0.7),0)</f>
        <v>6</v>
      </c>
      <c r="Q3" s="18">
        <f>ROUND(MAX((M3*0.1+N3*0.7),(M3*0.1+O3*0.7)),0)</f>
        <v>6</v>
      </c>
      <c r="R3" s="19">
        <v>2</v>
      </c>
      <c r="S3" s="36">
        <v>28</v>
      </c>
      <c r="T3" s="21">
        <v>4</v>
      </c>
      <c r="U3" s="13"/>
      <c r="V3" s="13">
        <f>ROUND((S3*0.1+T3*0.6),0)</f>
        <v>5</v>
      </c>
      <c r="W3" s="18">
        <f>ROUND(MAX((S3*0.1+T3*0.6),(S3*0.1+U3*0.6)),0)</f>
        <v>5</v>
      </c>
      <c r="X3" s="19">
        <v>5</v>
      </c>
      <c r="Y3" s="36">
        <v>20</v>
      </c>
      <c r="Z3" s="5">
        <v>4</v>
      </c>
      <c r="AA3" s="5"/>
      <c r="AB3" s="13">
        <f>ROUND((Y3*0.1+Z3*0.7),0)</f>
        <v>5</v>
      </c>
      <c r="AC3" s="18">
        <f>ROUND(MAX((Y3*0.1+Z3*0.7),(Y3*0.1+AA3*0.7)),0)</f>
        <v>5</v>
      </c>
      <c r="AD3" s="19">
        <v>1</v>
      </c>
      <c r="AE3" s="36">
        <v>20</v>
      </c>
      <c r="AF3" s="37">
        <v>3</v>
      </c>
      <c r="AG3" s="13">
        <v>1</v>
      </c>
      <c r="AH3" s="13">
        <f>ROUND((AE3*0.1+AF3*0.7),0)</f>
        <v>4</v>
      </c>
      <c r="AI3" s="18">
        <f>ROUND(MAX((AE3*0.1+AF3*0.7),(AE3*0.1+AG3*0.7)),0)</f>
        <v>4</v>
      </c>
      <c r="AJ3" s="19">
        <v>3</v>
      </c>
      <c r="AK3" s="36">
        <v>31</v>
      </c>
      <c r="AL3" s="5">
        <v>4</v>
      </c>
      <c r="AM3" s="42"/>
      <c r="AN3" s="5">
        <f>ROUND((AK3*0.1+AL3*0.5),0)</f>
        <v>5</v>
      </c>
      <c r="AO3" s="18">
        <f>ROUND(MAX((AK3*0.1+AL3*0.5),(AK3*0.1+AM3*0.5)),0)</f>
        <v>5</v>
      </c>
      <c r="AP3" s="41">
        <v>3</v>
      </c>
      <c r="AQ3" s="55">
        <f>(P3*R3+AB3*AD3+V3*X3+AH3*AJ3+AN3*AP3)/AR3</f>
        <v>4.928571428571429</v>
      </c>
      <c r="AR3" s="54">
        <f>R3+AD3+X3+AJ3+AP3</f>
        <v>14</v>
      </c>
      <c r="AS3" s="56">
        <f>(Q3*R3+AC3*AD3+W3*X3+AI3*AJ3+AO3*AP3)/AR3</f>
        <v>4.928571428571429</v>
      </c>
      <c r="AT3" s="36">
        <v>22</v>
      </c>
      <c r="AU3" s="37">
        <v>4</v>
      </c>
      <c r="AV3" s="13"/>
      <c r="AW3" s="13">
        <f>ROUND((AT3*0.1+AU3*0.7),0)</f>
        <v>5</v>
      </c>
      <c r="AX3" s="18">
        <f>ROUND(MAX((AT3*0.1+AU3*0.7),(AT3*0.1+AV3*0.7)),0)</f>
        <v>5</v>
      </c>
      <c r="AY3" s="19">
        <v>2</v>
      </c>
      <c r="AZ3" s="38">
        <v>23</v>
      </c>
      <c r="BA3" s="38">
        <v>7</v>
      </c>
      <c r="BC3" s="14">
        <f aca="true" t="shared" si="0" ref="BC3:BC9">ROUND((AZ3*0.1+BA3*0.7),0)</f>
        <v>7</v>
      </c>
      <c r="BD3" s="18">
        <f aca="true" t="shared" si="1" ref="BD3:BD9">ROUND(MAX((AZ3*0.1+BA3*0.7),(AZ3*0.1+BB3*0.7)),0)</f>
        <v>7</v>
      </c>
      <c r="BE3" s="16">
        <v>3</v>
      </c>
      <c r="BF3" s="38">
        <v>24</v>
      </c>
      <c r="BG3" s="38">
        <v>5</v>
      </c>
      <c r="BI3" s="14">
        <f aca="true" t="shared" si="2" ref="BI3:BI9">ROUND((BF3*0.1+BG3*0.7),0)</f>
        <v>6</v>
      </c>
      <c r="BJ3" s="18">
        <f aca="true" t="shared" si="3" ref="BJ3:BJ9">ROUND(MAX((BF3*0.1+BG3*0.7),(BF3*0.1+BH3*0.7)),0)</f>
        <v>6</v>
      </c>
      <c r="BK3" s="16">
        <v>2</v>
      </c>
      <c r="BL3" s="38">
        <v>20</v>
      </c>
      <c r="BM3" s="38">
        <v>5</v>
      </c>
      <c r="BO3" s="14">
        <f aca="true" t="shared" si="4" ref="BO3:BO9">ROUND((BL3*0.1+BM3*0.7),0)</f>
        <v>6</v>
      </c>
      <c r="BP3" s="18">
        <f aca="true" t="shared" si="5" ref="BP3:BP9">ROUND(MAX((BL3*0.1+BM3*0.7),(BL3*0.1+BN3*0.7)),0)</f>
        <v>6</v>
      </c>
      <c r="BQ3" s="16">
        <v>2</v>
      </c>
      <c r="BR3" s="38">
        <v>14</v>
      </c>
      <c r="BS3" s="38">
        <v>7</v>
      </c>
      <c r="BU3" s="14">
        <f aca="true" t="shared" si="6" ref="BU3:BU9">ROUND((BR3*0.1+BS3*0.7),0)</f>
        <v>6</v>
      </c>
      <c r="BV3" s="18">
        <f aca="true" t="shared" si="7" ref="BV3:BV9">ROUND(MAX((BR3*0.1+BS3*0.7),(BR3*0.1+BT3*0.7)),0)</f>
        <v>6</v>
      </c>
      <c r="BW3" s="16">
        <v>2</v>
      </c>
      <c r="BX3">
        <v>21</v>
      </c>
      <c r="BY3">
        <v>3</v>
      </c>
      <c r="BZ3">
        <v>4</v>
      </c>
      <c r="CA3" s="62">
        <f aca="true" t="shared" si="8" ref="CA3:CA9">ROUND((BX3*0.1+BY3*0.7),0)</f>
        <v>4</v>
      </c>
      <c r="CB3" s="63">
        <f aca="true" t="shared" si="9" ref="CB3:CB9">ROUND(MAX((BX3*0.1+BY3*0.7),(BX3*0.1+BZ3*0.7)),0)</f>
        <v>5</v>
      </c>
      <c r="CC3" s="64">
        <v>2</v>
      </c>
      <c r="CD3" s="72">
        <v>17</v>
      </c>
      <c r="CE3" s="73">
        <v>4</v>
      </c>
      <c r="CF3" s="73"/>
      <c r="CG3" s="74">
        <f aca="true" t="shared" si="10" ref="CG3:CG9">ROUND((CD3*0.1+CE3*0.7),0)</f>
        <v>5</v>
      </c>
      <c r="CH3" s="75">
        <f aca="true" t="shared" si="11" ref="CH3:CH9">ROUND(MAX((CD3*0.1+CE3*0.7),(CD3*0.1+CF3*0.7)),0)</f>
        <v>5</v>
      </c>
      <c r="CI3" s="76">
        <v>3</v>
      </c>
      <c r="CJ3" s="72">
        <v>5.7</v>
      </c>
      <c r="CK3" s="77">
        <v>3</v>
      </c>
    </row>
    <row r="4" spans="1:89" ht="18">
      <c r="A4" s="13">
        <v>3</v>
      </c>
      <c r="B4" s="5" t="s">
        <v>52</v>
      </c>
      <c r="C4" s="26" t="s">
        <v>45</v>
      </c>
      <c r="D4" s="27" t="s">
        <v>53</v>
      </c>
      <c r="E4" s="24" t="s">
        <v>9</v>
      </c>
      <c r="F4" s="24"/>
      <c r="G4" s="25" t="s">
        <v>54</v>
      </c>
      <c r="H4" s="26" t="s">
        <v>37</v>
      </c>
      <c r="I4" s="6" t="s">
        <v>29</v>
      </c>
      <c r="J4" s="13" t="s">
        <v>30</v>
      </c>
      <c r="M4" s="17">
        <v>22</v>
      </c>
      <c r="N4" s="21">
        <v>5</v>
      </c>
      <c r="O4" s="13"/>
      <c r="P4" s="13">
        <f aca="true" t="shared" si="12" ref="P4:P9">ROUND((M4*0.1+N4*0.7),0)</f>
        <v>6</v>
      </c>
      <c r="Q4" s="18">
        <f aca="true" t="shared" si="13" ref="Q4:Q9">ROUND(MAX((M4*0.1+N4*0.7),(M4*0.1+O4*0.7)),0)</f>
        <v>6</v>
      </c>
      <c r="R4" s="19">
        <v>2</v>
      </c>
      <c r="S4" s="36">
        <v>29</v>
      </c>
      <c r="T4" s="21">
        <v>3</v>
      </c>
      <c r="U4" s="13"/>
      <c r="V4" s="13">
        <f aca="true" t="shared" si="14" ref="V4:V9">ROUND((S4*0.1+T4*0.6),0)</f>
        <v>5</v>
      </c>
      <c r="W4" s="18">
        <f aca="true" t="shared" si="15" ref="W4:W9">ROUND(MAX((S4*0.1+T4*0.6),(S4*0.1+U4*0.6)),0)</f>
        <v>5</v>
      </c>
      <c r="X4" s="19">
        <v>5</v>
      </c>
      <c r="Y4" s="36">
        <v>22</v>
      </c>
      <c r="Z4" s="5">
        <v>6</v>
      </c>
      <c r="AA4" s="5"/>
      <c r="AB4" s="13">
        <f aca="true" t="shared" si="16" ref="AB4:AB9">ROUND((Y4*0.1+Z4*0.7),0)</f>
        <v>6</v>
      </c>
      <c r="AC4" s="18">
        <f aca="true" t="shared" si="17" ref="AC4:AC9">ROUND(MAX((Y4*0.1+Z4*0.7),(Y4*0.1+AA4*0.7)),0)</f>
        <v>6</v>
      </c>
      <c r="AD4" s="19">
        <v>1</v>
      </c>
      <c r="AE4" s="36">
        <v>16</v>
      </c>
      <c r="AF4" s="37">
        <v>4</v>
      </c>
      <c r="AG4" s="13">
        <v>0</v>
      </c>
      <c r="AH4" s="13">
        <f aca="true" t="shared" si="18" ref="AH4:AH9">ROUND((AE4*0.1+AF4*0.7),0)</f>
        <v>4</v>
      </c>
      <c r="AI4" s="18">
        <f aca="true" t="shared" si="19" ref="AI4:AI9">ROUND(MAX((AE4*0.1+AF4*0.7),(AE4*0.1+AG4*0.7)),0)</f>
        <v>4</v>
      </c>
      <c r="AJ4" s="19">
        <v>3</v>
      </c>
      <c r="AK4" s="36">
        <v>21</v>
      </c>
      <c r="AL4" s="5">
        <v>3</v>
      </c>
      <c r="AM4" s="5">
        <v>2</v>
      </c>
      <c r="AN4" s="5">
        <f aca="true" t="shared" si="20" ref="AN4:AN9">ROUND((AK4*0.1+AL4*0.5),0)</f>
        <v>4</v>
      </c>
      <c r="AO4" s="18">
        <f aca="true" t="shared" si="21" ref="AO4:AO9">ROUND(MAX((AK4*0.1+AL4*0.5),(AK4*0.1+AM4*0.5)),0)</f>
        <v>4</v>
      </c>
      <c r="AP4" s="41">
        <v>3</v>
      </c>
      <c r="AQ4" s="55">
        <f aca="true" t="shared" si="22" ref="AQ4:AQ9">(P4*R4+AB4*AD4+V4*X4+AH4*AJ4+AN4*AP4)/AR4</f>
        <v>4.785714285714286</v>
      </c>
      <c r="AR4" s="54">
        <f aca="true" t="shared" si="23" ref="AR4:AR9">R4+AD4+X4+AJ4+AP4</f>
        <v>14</v>
      </c>
      <c r="AS4" s="56">
        <f aca="true" t="shared" si="24" ref="AS4:AS9">(Q4*R4+AC4*AD4+W4*X4+AI4*AJ4+AO4*AP4)/AR4</f>
        <v>4.785714285714286</v>
      </c>
      <c r="AT4" s="36">
        <v>18</v>
      </c>
      <c r="AU4" s="37">
        <v>3</v>
      </c>
      <c r="AV4" s="43"/>
      <c r="AW4" s="13">
        <f aca="true" t="shared" si="25" ref="AW4:AW9">ROUND((AT4*0.1+AU4*0.7),0)</f>
        <v>4</v>
      </c>
      <c r="AX4" s="18">
        <f aca="true" t="shared" si="26" ref="AX4:AX9">ROUND(MAX((AT4*0.1+AU4*0.7),(AT4*0.1+AV4*0.7)),0)</f>
        <v>4</v>
      </c>
      <c r="AY4" s="19">
        <v>2</v>
      </c>
      <c r="AZ4" s="38">
        <v>24</v>
      </c>
      <c r="BA4" s="38">
        <v>7</v>
      </c>
      <c r="BC4" s="14">
        <f t="shared" si="0"/>
        <v>7</v>
      </c>
      <c r="BD4" s="18">
        <f t="shared" si="1"/>
        <v>7</v>
      </c>
      <c r="BE4" s="16">
        <v>3</v>
      </c>
      <c r="BF4" s="38">
        <v>18</v>
      </c>
      <c r="BG4" s="38">
        <v>7</v>
      </c>
      <c r="BI4" s="14">
        <f t="shared" si="2"/>
        <v>7</v>
      </c>
      <c r="BJ4" s="18">
        <f t="shared" si="3"/>
        <v>7</v>
      </c>
      <c r="BK4" s="16">
        <v>2</v>
      </c>
      <c r="BL4" s="38">
        <v>17</v>
      </c>
      <c r="BM4" s="38">
        <v>4</v>
      </c>
      <c r="BO4" s="14">
        <f t="shared" si="4"/>
        <v>5</v>
      </c>
      <c r="BP4" s="18">
        <f t="shared" si="5"/>
        <v>5</v>
      </c>
      <c r="BQ4" s="16">
        <v>2</v>
      </c>
      <c r="BR4" s="38">
        <v>24</v>
      </c>
      <c r="BS4" s="38">
        <v>7</v>
      </c>
      <c r="BU4" s="14">
        <f t="shared" si="6"/>
        <v>7</v>
      </c>
      <c r="BV4" s="18">
        <f t="shared" si="7"/>
        <v>7</v>
      </c>
      <c r="BW4" s="16">
        <v>2</v>
      </c>
      <c r="BX4">
        <v>19</v>
      </c>
      <c r="BY4">
        <v>10</v>
      </c>
      <c r="CA4" s="62">
        <f t="shared" si="8"/>
        <v>9</v>
      </c>
      <c r="CB4" s="63">
        <f t="shared" si="9"/>
        <v>9</v>
      </c>
      <c r="CC4" s="64">
        <v>2</v>
      </c>
      <c r="CD4" s="72">
        <v>13</v>
      </c>
      <c r="CE4" s="73">
        <v>4</v>
      </c>
      <c r="CF4" s="73">
        <v>6</v>
      </c>
      <c r="CG4" s="74">
        <f t="shared" si="10"/>
        <v>4</v>
      </c>
      <c r="CH4" s="75">
        <f t="shared" si="11"/>
        <v>6</v>
      </c>
      <c r="CI4" s="76">
        <v>3</v>
      </c>
      <c r="CJ4" s="72">
        <v>5</v>
      </c>
      <c r="CK4" s="77">
        <v>3</v>
      </c>
    </row>
    <row r="5" spans="1:89" ht="18">
      <c r="A5" s="13">
        <v>4</v>
      </c>
      <c r="B5" s="5" t="s">
        <v>55</v>
      </c>
      <c r="C5" s="26" t="s">
        <v>45</v>
      </c>
      <c r="D5" s="27" t="s">
        <v>56</v>
      </c>
      <c r="E5" s="24" t="s">
        <v>9</v>
      </c>
      <c r="F5" s="24"/>
      <c r="G5" s="25" t="s">
        <v>57</v>
      </c>
      <c r="H5" s="26" t="s">
        <v>38</v>
      </c>
      <c r="I5" s="6" t="s">
        <v>29</v>
      </c>
      <c r="J5" s="13" t="s">
        <v>30</v>
      </c>
      <c r="M5" s="20">
        <v>7</v>
      </c>
      <c r="N5" s="13"/>
      <c r="O5" s="13"/>
      <c r="P5" s="13">
        <f t="shared" si="12"/>
        <v>1</v>
      </c>
      <c r="Q5" s="18">
        <f t="shared" si="13"/>
        <v>1</v>
      </c>
      <c r="R5" s="19">
        <v>2</v>
      </c>
      <c r="S5" s="36">
        <v>27</v>
      </c>
      <c r="T5" s="21">
        <v>3</v>
      </c>
      <c r="U5" s="13"/>
      <c r="V5" s="13">
        <f t="shared" si="14"/>
        <v>5</v>
      </c>
      <c r="W5" s="18">
        <f t="shared" si="15"/>
        <v>5</v>
      </c>
      <c r="X5" s="19">
        <v>5</v>
      </c>
      <c r="Y5" s="36">
        <v>15</v>
      </c>
      <c r="Z5" s="5">
        <v>6</v>
      </c>
      <c r="AA5" s="5"/>
      <c r="AB5" s="13">
        <f t="shared" si="16"/>
        <v>6</v>
      </c>
      <c r="AC5" s="18">
        <f t="shared" si="17"/>
        <v>6</v>
      </c>
      <c r="AD5" s="19">
        <v>1</v>
      </c>
      <c r="AE5" s="36">
        <v>16</v>
      </c>
      <c r="AF5" s="37">
        <v>6</v>
      </c>
      <c r="AG5" s="13"/>
      <c r="AH5" s="13">
        <f t="shared" si="18"/>
        <v>6</v>
      </c>
      <c r="AI5" s="18">
        <f t="shared" si="19"/>
        <v>6</v>
      </c>
      <c r="AJ5" s="19">
        <v>3</v>
      </c>
      <c r="AK5" s="36">
        <v>19</v>
      </c>
      <c r="AL5" s="5">
        <v>3</v>
      </c>
      <c r="AM5" s="5">
        <v>4</v>
      </c>
      <c r="AN5" s="5">
        <f t="shared" si="20"/>
        <v>3</v>
      </c>
      <c r="AO5" s="18">
        <f t="shared" si="21"/>
        <v>4</v>
      </c>
      <c r="AP5" s="41">
        <v>3</v>
      </c>
      <c r="AQ5" s="55">
        <f t="shared" si="22"/>
        <v>4.285714285714286</v>
      </c>
      <c r="AR5" s="54">
        <f t="shared" si="23"/>
        <v>14</v>
      </c>
      <c r="AS5" s="56">
        <f t="shared" si="24"/>
        <v>4.5</v>
      </c>
      <c r="AT5" s="36">
        <v>18</v>
      </c>
      <c r="AU5" s="37">
        <v>4</v>
      </c>
      <c r="AV5" s="13"/>
      <c r="AW5" s="13">
        <f t="shared" si="25"/>
        <v>5</v>
      </c>
      <c r="AX5" s="18">
        <f t="shared" si="26"/>
        <v>5</v>
      </c>
      <c r="AY5" s="19">
        <v>2</v>
      </c>
      <c r="AZ5" s="38">
        <v>12</v>
      </c>
      <c r="BA5" s="38">
        <v>7</v>
      </c>
      <c r="BC5" s="14">
        <f t="shared" si="0"/>
        <v>6</v>
      </c>
      <c r="BD5" s="18">
        <f t="shared" si="1"/>
        <v>6</v>
      </c>
      <c r="BE5" s="16">
        <v>3</v>
      </c>
      <c r="BF5" s="38">
        <v>9</v>
      </c>
      <c r="BG5" s="38">
        <v>4</v>
      </c>
      <c r="BI5" s="14">
        <f t="shared" si="2"/>
        <v>4</v>
      </c>
      <c r="BJ5" s="18">
        <f t="shared" si="3"/>
        <v>4</v>
      </c>
      <c r="BK5" s="16">
        <v>2</v>
      </c>
      <c r="BL5" s="57">
        <v>0</v>
      </c>
      <c r="BM5" s="38"/>
      <c r="BO5" s="14">
        <f t="shared" si="4"/>
        <v>0</v>
      </c>
      <c r="BP5" s="18">
        <f t="shared" si="5"/>
        <v>0</v>
      </c>
      <c r="BQ5" s="16">
        <v>2</v>
      </c>
      <c r="BR5" s="57">
        <v>0</v>
      </c>
      <c r="BS5" s="38"/>
      <c r="BU5" s="14">
        <f t="shared" si="6"/>
        <v>0</v>
      </c>
      <c r="BV5" s="18">
        <f t="shared" si="7"/>
        <v>0</v>
      </c>
      <c r="BW5" s="16">
        <v>2</v>
      </c>
      <c r="BX5" s="78">
        <v>0</v>
      </c>
      <c r="CA5" s="62">
        <f t="shared" si="8"/>
        <v>0</v>
      </c>
      <c r="CB5" s="63">
        <f t="shared" si="9"/>
        <v>0</v>
      </c>
      <c r="CC5" s="64">
        <v>2</v>
      </c>
      <c r="CD5" s="79">
        <v>0</v>
      </c>
      <c r="CE5" s="73"/>
      <c r="CF5" s="73"/>
      <c r="CG5" s="74">
        <f t="shared" si="10"/>
        <v>0</v>
      </c>
      <c r="CH5" s="75">
        <f t="shared" si="11"/>
        <v>0</v>
      </c>
      <c r="CI5" s="76">
        <v>3</v>
      </c>
      <c r="CJ5" s="80"/>
      <c r="CK5" s="77">
        <v>3</v>
      </c>
    </row>
    <row r="6" spans="1:89" ht="18">
      <c r="A6" s="13">
        <v>5</v>
      </c>
      <c r="B6" s="5" t="s">
        <v>58</v>
      </c>
      <c r="C6" s="26" t="s">
        <v>45</v>
      </c>
      <c r="D6" s="27" t="s">
        <v>10</v>
      </c>
      <c r="E6" s="24" t="s">
        <v>59</v>
      </c>
      <c r="F6" s="24"/>
      <c r="G6" s="25" t="s">
        <v>39</v>
      </c>
      <c r="H6" s="26" t="s">
        <v>34</v>
      </c>
      <c r="I6" s="6" t="s">
        <v>31</v>
      </c>
      <c r="J6" s="13" t="s">
        <v>30</v>
      </c>
      <c r="M6" s="17">
        <v>19</v>
      </c>
      <c r="N6" s="13">
        <v>3</v>
      </c>
      <c r="O6" s="13">
        <v>5</v>
      </c>
      <c r="P6" s="13">
        <f t="shared" si="12"/>
        <v>4</v>
      </c>
      <c r="Q6" s="18">
        <f t="shared" si="13"/>
        <v>5</v>
      </c>
      <c r="R6" s="19">
        <v>2</v>
      </c>
      <c r="S6" s="36">
        <v>29</v>
      </c>
      <c r="T6" s="21">
        <v>4</v>
      </c>
      <c r="U6" s="13"/>
      <c r="V6" s="13">
        <f t="shared" si="14"/>
        <v>5</v>
      </c>
      <c r="W6" s="18">
        <f t="shared" si="15"/>
        <v>5</v>
      </c>
      <c r="X6" s="19">
        <v>5</v>
      </c>
      <c r="Y6" s="36">
        <v>22</v>
      </c>
      <c r="Z6" s="5">
        <v>5</v>
      </c>
      <c r="AA6" s="5"/>
      <c r="AB6" s="13">
        <f t="shared" si="16"/>
        <v>6</v>
      </c>
      <c r="AC6" s="18">
        <f t="shared" si="17"/>
        <v>6</v>
      </c>
      <c r="AD6" s="19">
        <v>1</v>
      </c>
      <c r="AE6" s="36">
        <v>19</v>
      </c>
      <c r="AF6" s="37">
        <v>4</v>
      </c>
      <c r="AG6" s="43"/>
      <c r="AH6" s="13">
        <f t="shared" si="18"/>
        <v>5</v>
      </c>
      <c r="AI6" s="18">
        <f t="shared" si="19"/>
        <v>5</v>
      </c>
      <c r="AJ6" s="19">
        <v>3</v>
      </c>
      <c r="AK6" s="36">
        <v>32</v>
      </c>
      <c r="AL6" s="5">
        <v>6</v>
      </c>
      <c r="AM6" s="5"/>
      <c r="AN6" s="5">
        <f t="shared" si="20"/>
        <v>6</v>
      </c>
      <c r="AO6" s="18">
        <f t="shared" si="21"/>
        <v>6</v>
      </c>
      <c r="AP6" s="41">
        <v>3</v>
      </c>
      <c r="AQ6" s="55">
        <f t="shared" si="22"/>
        <v>5.142857142857143</v>
      </c>
      <c r="AR6" s="54">
        <f t="shared" si="23"/>
        <v>14</v>
      </c>
      <c r="AS6" s="56">
        <f t="shared" si="24"/>
        <v>5.285714285714286</v>
      </c>
      <c r="AT6" s="36">
        <v>19</v>
      </c>
      <c r="AU6" s="37">
        <v>5</v>
      </c>
      <c r="AV6" s="43"/>
      <c r="AW6" s="13">
        <f t="shared" si="25"/>
        <v>5</v>
      </c>
      <c r="AX6" s="18">
        <f t="shared" si="26"/>
        <v>5</v>
      </c>
      <c r="AY6" s="19">
        <v>2</v>
      </c>
      <c r="AZ6" s="38">
        <v>21</v>
      </c>
      <c r="BA6" s="38">
        <v>7</v>
      </c>
      <c r="BC6" s="14">
        <f t="shared" si="0"/>
        <v>7</v>
      </c>
      <c r="BD6" s="18">
        <f t="shared" si="1"/>
        <v>7</v>
      </c>
      <c r="BE6" s="16">
        <v>3</v>
      </c>
      <c r="BF6" s="38">
        <v>21</v>
      </c>
      <c r="BG6" s="38">
        <v>5</v>
      </c>
      <c r="BI6" s="14">
        <f t="shared" si="2"/>
        <v>6</v>
      </c>
      <c r="BJ6" s="18">
        <f t="shared" si="3"/>
        <v>6</v>
      </c>
      <c r="BK6" s="16">
        <v>2</v>
      </c>
      <c r="BL6" s="38">
        <v>19</v>
      </c>
      <c r="BM6" s="38">
        <v>3</v>
      </c>
      <c r="BO6" s="14">
        <f t="shared" si="4"/>
        <v>4</v>
      </c>
      <c r="BP6" s="18">
        <f t="shared" si="5"/>
        <v>4</v>
      </c>
      <c r="BQ6" s="16">
        <v>2</v>
      </c>
      <c r="BR6" s="38">
        <v>14</v>
      </c>
      <c r="BS6" s="38">
        <v>6</v>
      </c>
      <c r="BU6" s="14">
        <f t="shared" si="6"/>
        <v>6</v>
      </c>
      <c r="BV6" s="18">
        <f t="shared" si="7"/>
        <v>6</v>
      </c>
      <c r="BW6" s="16">
        <v>2</v>
      </c>
      <c r="BX6">
        <v>20</v>
      </c>
      <c r="BY6">
        <v>6</v>
      </c>
      <c r="CA6" s="62">
        <f t="shared" si="8"/>
        <v>6</v>
      </c>
      <c r="CB6" s="63">
        <f t="shared" si="9"/>
        <v>6</v>
      </c>
      <c r="CC6" s="64">
        <v>2</v>
      </c>
      <c r="CD6" s="72">
        <v>14</v>
      </c>
      <c r="CE6" s="73">
        <v>3</v>
      </c>
      <c r="CF6" s="73">
        <v>6</v>
      </c>
      <c r="CG6" s="74">
        <f t="shared" si="10"/>
        <v>4</v>
      </c>
      <c r="CH6" s="75">
        <f t="shared" si="11"/>
        <v>6</v>
      </c>
      <c r="CI6" s="76">
        <v>3</v>
      </c>
      <c r="CJ6" s="72">
        <v>5.3</v>
      </c>
      <c r="CK6" s="77">
        <v>3</v>
      </c>
    </row>
    <row r="7" spans="1:89" ht="18">
      <c r="A7" s="13">
        <v>6</v>
      </c>
      <c r="B7" s="5" t="s">
        <v>62</v>
      </c>
      <c r="C7" s="26" t="s">
        <v>45</v>
      </c>
      <c r="D7" s="29" t="s">
        <v>8</v>
      </c>
      <c r="E7" s="30" t="s">
        <v>13</v>
      </c>
      <c r="F7" s="30"/>
      <c r="G7" s="31" t="s">
        <v>63</v>
      </c>
      <c r="H7" s="26" t="s">
        <v>64</v>
      </c>
      <c r="I7" s="6" t="s">
        <v>29</v>
      </c>
      <c r="J7" s="13" t="s">
        <v>30</v>
      </c>
      <c r="M7" s="17">
        <v>21</v>
      </c>
      <c r="N7" s="13">
        <v>6</v>
      </c>
      <c r="O7" s="13"/>
      <c r="P7" s="13">
        <f t="shared" si="12"/>
        <v>6</v>
      </c>
      <c r="Q7" s="18">
        <f t="shared" si="13"/>
        <v>6</v>
      </c>
      <c r="R7" s="19">
        <v>2</v>
      </c>
      <c r="S7" s="36">
        <v>33</v>
      </c>
      <c r="T7" s="21">
        <v>5</v>
      </c>
      <c r="U7" s="13"/>
      <c r="V7" s="13">
        <f t="shared" si="14"/>
        <v>6</v>
      </c>
      <c r="W7" s="18">
        <f t="shared" si="15"/>
        <v>6</v>
      </c>
      <c r="X7" s="19">
        <v>5</v>
      </c>
      <c r="Y7" s="36">
        <v>24</v>
      </c>
      <c r="Z7" s="5">
        <v>6</v>
      </c>
      <c r="AA7" s="5"/>
      <c r="AB7" s="13">
        <f t="shared" si="16"/>
        <v>7</v>
      </c>
      <c r="AC7" s="18">
        <f t="shared" si="17"/>
        <v>7</v>
      </c>
      <c r="AD7" s="19">
        <v>1</v>
      </c>
      <c r="AE7" s="36">
        <v>22</v>
      </c>
      <c r="AF7" s="37">
        <v>4</v>
      </c>
      <c r="AG7" s="43"/>
      <c r="AH7" s="13">
        <f t="shared" si="18"/>
        <v>5</v>
      </c>
      <c r="AI7" s="18">
        <f t="shared" si="19"/>
        <v>5</v>
      </c>
      <c r="AJ7" s="19">
        <v>3</v>
      </c>
      <c r="AK7" s="36">
        <v>28</v>
      </c>
      <c r="AL7" s="5">
        <v>4</v>
      </c>
      <c r="AM7" s="5"/>
      <c r="AN7" s="5">
        <f t="shared" si="20"/>
        <v>5</v>
      </c>
      <c r="AO7" s="18">
        <f t="shared" si="21"/>
        <v>5</v>
      </c>
      <c r="AP7" s="41">
        <v>3</v>
      </c>
      <c r="AQ7" s="55">
        <f t="shared" si="22"/>
        <v>5.642857142857143</v>
      </c>
      <c r="AR7" s="54">
        <f t="shared" si="23"/>
        <v>14</v>
      </c>
      <c r="AS7" s="56">
        <f t="shared" si="24"/>
        <v>5.642857142857143</v>
      </c>
      <c r="AT7" s="36">
        <v>22</v>
      </c>
      <c r="AU7" s="37">
        <v>9</v>
      </c>
      <c r="AV7" s="13"/>
      <c r="AW7" s="13">
        <f t="shared" si="25"/>
        <v>9</v>
      </c>
      <c r="AX7" s="18">
        <f t="shared" si="26"/>
        <v>9</v>
      </c>
      <c r="AY7" s="19">
        <v>2</v>
      </c>
      <c r="AZ7" s="38">
        <v>21</v>
      </c>
      <c r="BA7" s="38">
        <v>7</v>
      </c>
      <c r="BC7" s="14">
        <f t="shared" si="0"/>
        <v>7</v>
      </c>
      <c r="BD7" s="18">
        <f t="shared" si="1"/>
        <v>7</v>
      </c>
      <c r="BE7" s="16">
        <v>3</v>
      </c>
      <c r="BF7" s="38">
        <v>26</v>
      </c>
      <c r="BG7" s="38">
        <v>8</v>
      </c>
      <c r="BI7" s="14">
        <f t="shared" si="2"/>
        <v>8</v>
      </c>
      <c r="BJ7" s="18">
        <f t="shared" si="3"/>
        <v>8</v>
      </c>
      <c r="BK7" s="16">
        <v>2</v>
      </c>
      <c r="BL7" s="38">
        <v>13</v>
      </c>
      <c r="BM7" s="38">
        <v>6</v>
      </c>
      <c r="BO7" s="14">
        <f t="shared" si="4"/>
        <v>6</v>
      </c>
      <c r="BP7" s="18">
        <f t="shared" si="5"/>
        <v>6</v>
      </c>
      <c r="BQ7" s="16">
        <v>2</v>
      </c>
      <c r="BR7" s="38">
        <v>17</v>
      </c>
      <c r="BS7" s="38">
        <v>6</v>
      </c>
      <c r="BU7" s="14">
        <f t="shared" si="6"/>
        <v>6</v>
      </c>
      <c r="BV7" s="18">
        <f t="shared" si="7"/>
        <v>6</v>
      </c>
      <c r="BW7" s="16">
        <v>2</v>
      </c>
      <c r="BX7" s="81">
        <v>19</v>
      </c>
      <c r="BY7">
        <v>7</v>
      </c>
      <c r="CA7" s="62">
        <f t="shared" si="8"/>
        <v>7</v>
      </c>
      <c r="CB7" s="63">
        <f t="shared" si="9"/>
        <v>7</v>
      </c>
      <c r="CC7" s="64">
        <v>2</v>
      </c>
      <c r="CD7" s="72">
        <v>19</v>
      </c>
      <c r="CE7" s="73">
        <v>5</v>
      </c>
      <c r="CF7" s="73"/>
      <c r="CG7" s="74">
        <f t="shared" si="10"/>
        <v>5</v>
      </c>
      <c r="CH7" s="75">
        <f t="shared" si="11"/>
        <v>5</v>
      </c>
      <c r="CI7" s="76">
        <v>3</v>
      </c>
      <c r="CJ7" s="72">
        <v>6.3</v>
      </c>
      <c r="CK7" s="77">
        <v>3</v>
      </c>
    </row>
    <row r="8" spans="1:89" ht="18">
      <c r="A8" s="13">
        <v>7</v>
      </c>
      <c r="B8" s="5" t="s">
        <v>65</v>
      </c>
      <c r="C8" s="26" t="s">
        <v>45</v>
      </c>
      <c r="D8" s="29" t="s">
        <v>66</v>
      </c>
      <c r="E8" s="30" t="s">
        <v>14</v>
      </c>
      <c r="F8" s="30"/>
      <c r="G8" s="28" t="s">
        <v>67</v>
      </c>
      <c r="H8" s="26" t="s">
        <v>37</v>
      </c>
      <c r="I8" s="6" t="s">
        <v>29</v>
      </c>
      <c r="J8" s="13" t="s">
        <v>30</v>
      </c>
      <c r="M8" s="17">
        <v>14</v>
      </c>
      <c r="N8" s="13">
        <v>7</v>
      </c>
      <c r="O8" s="13"/>
      <c r="P8" s="13">
        <f t="shared" si="12"/>
        <v>6</v>
      </c>
      <c r="Q8" s="18">
        <f t="shared" si="13"/>
        <v>6</v>
      </c>
      <c r="R8" s="19">
        <v>2</v>
      </c>
      <c r="S8" s="36">
        <v>27</v>
      </c>
      <c r="T8" s="21">
        <v>4</v>
      </c>
      <c r="U8" s="13"/>
      <c r="V8" s="13">
        <f t="shared" si="14"/>
        <v>5</v>
      </c>
      <c r="W8" s="18">
        <f t="shared" si="15"/>
        <v>5</v>
      </c>
      <c r="X8" s="19">
        <v>5</v>
      </c>
      <c r="Y8" s="36">
        <v>19</v>
      </c>
      <c r="Z8" s="5">
        <v>6</v>
      </c>
      <c r="AA8" s="5"/>
      <c r="AB8" s="13">
        <f t="shared" si="16"/>
        <v>6</v>
      </c>
      <c r="AC8" s="18">
        <f t="shared" si="17"/>
        <v>6</v>
      </c>
      <c r="AD8" s="19">
        <v>1</v>
      </c>
      <c r="AE8" s="36">
        <v>8</v>
      </c>
      <c r="AF8" s="37">
        <v>0</v>
      </c>
      <c r="AG8" s="34">
        <v>0</v>
      </c>
      <c r="AH8" s="13">
        <f t="shared" si="18"/>
        <v>1</v>
      </c>
      <c r="AI8" s="18">
        <f t="shared" si="19"/>
        <v>1</v>
      </c>
      <c r="AJ8" s="19">
        <v>3</v>
      </c>
      <c r="AK8" s="36">
        <v>34</v>
      </c>
      <c r="AL8" s="5">
        <v>6</v>
      </c>
      <c r="AM8" s="42"/>
      <c r="AN8" s="5">
        <f t="shared" si="20"/>
        <v>6</v>
      </c>
      <c r="AO8" s="18">
        <f t="shared" si="21"/>
        <v>6</v>
      </c>
      <c r="AP8" s="41">
        <v>3</v>
      </c>
      <c r="AQ8" s="55">
        <f t="shared" si="22"/>
        <v>4.571428571428571</v>
      </c>
      <c r="AR8" s="54">
        <f t="shared" si="23"/>
        <v>14</v>
      </c>
      <c r="AS8" s="56">
        <f t="shared" si="24"/>
        <v>4.571428571428571</v>
      </c>
      <c r="AT8" s="20">
        <v>0</v>
      </c>
      <c r="AU8" s="37"/>
      <c r="AV8" s="43"/>
      <c r="AW8" s="13">
        <f t="shared" si="25"/>
        <v>0</v>
      </c>
      <c r="AX8" s="18">
        <f t="shared" si="26"/>
        <v>0</v>
      </c>
      <c r="AY8" s="19">
        <v>2</v>
      </c>
      <c r="AZ8" s="38">
        <v>15</v>
      </c>
      <c r="BA8" s="38">
        <v>7</v>
      </c>
      <c r="BC8" s="14">
        <f t="shared" si="0"/>
        <v>6</v>
      </c>
      <c r="BD8" s="18">
        <f t="shared" si="1"/>
        <v>6</v>
      </c>
      <c r="BE8" s="16">
        <v>3</v>
      </c>
      <c r="BF8" s="38">
        <v>12</v>
      </c>
      <c r="BG8" s="38">
        <v>6</v>
      </c>
      <c r="BI8" s="14">
        <f t="shared" si="2"/>
        <v>5</v>
      </c>
      <c r="BJ8" s="18">
        <f t="shared" si="3"/>
        <v>5</v>
      </c>
      <c r="BK8" s="16">
        <v>2</v>
      </c>
      <c r="BL8" s="57">
        <v>6</v>
      </c>
      <c r="BM8" s="38"/>
      <c r="BO8" s="14">
        <f t="shared" si="4"/>
        <v>1</v>
      </c>
      <c r="BP8" s="18">
        <f t="shared" si="5"/>
        <v>1</v>
      </c>
      <c r="BQ8" s="16">
        <v>2</v>
      </c>
      <c r="BR8" s="57">
        <v>0</v>
      </c>
      <c r="BS8" s="38"/>
      <c r="BU8" s="14">
        <f t="shared" si="6"/>
        <v>0</v>
      </c>
      <c r="BV8" s="18">
        <f t="shared" si="7"/>
        <v>0</v>
      </c>
      <c r="BW8" s="16">
        <v>2</v>
      </c>
      <c r="BX8">
        <v>18</v>
      </c>
      <c r="BY8">
        <v>3</v>
      </c>
      <c r="BZ8">
        <v>6</v>
      </c>
      <c r="CA8" s="62">
        <f t="shared" si="8"/>
        <v>4</v>
      </c>
      <c r="CB8" s="63">
        <f t="shared" si="9"/>
        <v>6</v>
      </c>
      <c r="CC8" s="64">
        <v>2</v>
      </c>
      <c r="CD8" s="79">
        <v>0</v>
      </c>
      <c r="CE8" s="73"/>
      <c r="CF8" s="73"/>
      <c r="CG8" s="74">
        <f t="shared" si="10"/>
        <v>0</v>
      </c>
      <c r="CH8" s="75">
        <f t="shared" si="11"/>
        <v>0</v>
      </c>
      <c r="CI8" s="76">
        <v>3</v>
      </c>
      <c r="CJ8" s="72">
        <v>7</v>
      </c>
      <c r="CK8" s="77">
        <v>3</v>
      </c>
    </row>
    <row r="9" spans="1:89" ht="18.75" thickBot="1">
      <c r="A9" s="13">
        <v>8</v>
      </c>
      <c r="B9" s="5" t="s">
        <v>68</v>
      </c>
      <c r="C9" s="26" t="s">
        <v>45</v>
      </c>
      <c r="D9" s="29" t="s">
        <v>15</v>
      </c>
      <c r="E9" s="30" t="s">
        <v>40</v>
      </c>
      <c r="F9" s="30"/>
      <c r="G9" s="28" t="s">
        <v>69</v>
      </c>
      <c r="H9" s="26" t="s">
        <v>41</v>
      </c>
      <c r="I9" s="6" t="s">
        <v>29</v>
      </c>
      <c r="J9" s="13" t="s">
        <v>30</v>
      </c>
      <c r="M9" s="17">
        <v>15</v>
      </c>
      <c r="N9" s="13">
        <v>6</v>
      </c>
      <c r="O9" s="13"/>
      <c r="P9" s="13">
        <f t="shared" si="12"/>
        <v>6</v>
      </c>
      <c r="Q9" s="18">
        <f t="shared" si="13"/>
        <v>6</v>
      </c>
      <c r="R9" s="19">
        <v>2</v>
      </c>
      <c r="S9" s="36">
        <v>28</v>
      </c>
      <c r="T9" s="22">
        <v>6</v>
      </c>
      <c r="U9" s="13"/>
      <c r="V9" s="13">
        <f t="shared" si="14"/>
        <v>6</v>
      </c>
      <c r="W9" s="18">
        <f t="shared" si="15"/>
        <v>6</v>
      </c>
      <c r="X9" s="19">
        <v>5</v>
      </c>
      <c r="Y9" s="36">
        <v>15</v>
      </c>
      <c r="Z9" s="5">
        <v>5</v>
      </c>
      <c r="AA9" s="5"/>
      <c r="AB9" s="13">
        <f t="shared" si="16"/>
        <v>5</v>
      </c>
      <c r="AC9" s="18">
        <f t="shared" si="17"/>
        <v>5</v>
      </c>
      <c r="AD9" s="19">
        <v>1</v>
      </c>
      <c r="AE9" s="36">
        <v>25</v>
      </c>
      <c r="AF9" s="49">
        <v>5</v>
      </c>
      <c r="AG9" s="43"/>
      <c r="AH9" s="13">
        <f t="shared" si="18"/>
        <v>6</v>
      </c>
      <c r="AI9" s="18">
        <f t="shared" si="19"/>
        <v>6</v>
      </c>
      <c r="AJ9" s="19">
        <v>3</v>
      </c>
      <c r="AK9" s="36">
        <v>25</v>
      </c>
      <c r="AL9" s="5">
        <v>5</v>
      </c>
      <c r="AM9" s="5"/>
      <c r="AN9" s="5">
        <f t="shared" si="20"/>
        <v>5</v>
      </c>
      <c r="AO9" s="18">
        <f t="shared" si="21"/>
        <v>5</v>
      </c>
      <c r="AP9" s="41">
        <v>3</v>
      </c>
      <c r="AQ9" s="55">
        <f t="shared" si="22"/>
        <v>5.714285714285714</v>
      </c>
      <c r="AR9" s="54">
        <f t="shared" si="23"/>
        <v>14</v>
      </c>
      <c r="AS9" s="56">
        <f t="shared" si="24"/>
        <v>5.714285714285714</v>
      </c>
      <c r="AT9" s="36">
        <v>23</v>
      </c>
      <c r="AU9" s="37">
        <v>2</v>
      </c>
      <c r="AV9" s="13"/>
      <c r="AW9" s="13">
        <f t="shared" si="25"/>
        <v>4</v>
      </c>
      <c r="AX9" s="18">
        <f t="shared" si="26"/>
        <v>4</v>
      </c>
      <c r="AY9" s="19">
        <v>2</v>
      </c>
      <c r="AZ9" s="38">
        <v>21</v>
      </c>
      <c r="BA9" s="38">
        <v>6</v>
      </c>
      <c r="BC9" s="14">
        <f t="shared" si="0"/>
        <v>6</v>
      </c>
      <c r="BD9" s="18">
        <f t="shared" si="1"/>
        <v>6</v>
      </c>
      <c r="BE9" s="16">
        <v>3</v>
      </c>
      <c r="BF9" s="38">
        <v>15</v>
      </c>
      <c r="BG9" s="38">
        <v>7</v>
      </c>
      <c r="BI9" s="14">
        <f t="shared" si="2"/>
        <v>6</v>
      </c>
      <c r="BJ9" s="18">
        <f t="shared" si="3"/>
        <v>6</v>
      </c>
      <c r="BK9" s="16">
        <v>2</v>
      </c>
      <c r="BL9" s="38">
        <v>15</v>
      </c>
      <c r="BM9" s="38">
        <v>6</v>
      </c>
      <c r="BO9" s="14">
        <f t="shared" si="4"/>
        <v>6</v>
      </c>
      <c r="BP9" s="18">
        <f t="shared" si="5"/>
        <v>6</v>
      </c>
      <c r="BQ9" s="16">
        <v>2</v>
      </c>
      <c r="BR9" s="57">
        <v>0</v>
      </c>
      <c r="BS9" s="38"/>
      <c r="BU9" s="14">
        <f t="shared" si="6"/>
        <v>0</v>
      </c>
      <c r="BV9" s="18">
        <f t="shared" si="7"/>
        <v>0</v>
      </c>
      <c r="BW9" s="16">
        <v>2</v>
      </c>
      <c r="BX9">
        <v>21</v>
      </c>
      <c r="BY9">
        <v>9</v>
      </c>
      <c r="CA9" s="62">
        <f t="shared" si="8"/>
        <v>8</v>
      </c>
      <c r="CB9" s="63">
        <f t="shared" si="9"/>
        <v>8</v>
      </c>
      <c r="CC9" s="64">
        <v>2</v>
      </c>
      <c r="CD9" s="82">
        <v>10</v>
      </c>
      <c r="CE9" s="83">
        <v>3</v>
      </c>
      <c r="CF9" s="83">
        <v>5</v>
      </c>
      <c r="CG9" s="84">
        <f t="shared" si="10"/>
        <v>3</v>
      </c>
      <c r="CH9" s="85">
        <f t="shared" si="11"/>
        <v>5</v>
      </c>
      <c r="CI9" s="86">
        <v>3</v>
      </c>
      <c r="CJ9" s="82">
        <v>5.7</v>
      </c>
      <c r="CK9" s="87">
        <v>3</v>
      </c>
    </row>
    <row r="15" spans="1:45" ht="18">
      <c r="A15" s="13">
        <v>6</v>
      </c>
      <c r="B15" s="5" t="s">
        <v>60</v>
      </c>
      <c r="C15" s="26" t="s">
        <v>45</v>
      </c>
      <c r="D15" s="27" t="s">
        <v>61</v>
      </c>
      <c r="E15" s="24" t="s">
        <v>12</v>
      </c>
      <c r="F15" s="24" t="s">
        <v>92</v>
      </c>
      <c r="G15" s="25" t="s">
        <v>32</v>
      </c>
      <c r="H15" s="26" t="s">
        <v>33</v>
      </c>
      <c r="I15" s="6" t="s">
        <v>29</v>
      </c>
      <c r="J15" s="13" t="s">
        <v>30</v>
      </c>
      <c r="M15" s="20">
        <v>5</v>
      </c>
      <c r="N15" s="13"/>
      <c r="O15" s="13"/>
      <c r="P15" s="13">
        <f>ROUND((M15*0.1+N15*0.7),0)</f>
        <v>1</v>
      </c>
      <c r="Q15" s="18">
        <f>ROUND(MAX((M15*0.1+N15*0.7),(M15*0.1+O15*0.7)),0)</f>
        <v>1</v>
      </c>
      <c r="R15" s="19">
        <v>2</v>
      </c>
      <c r="S15" s="36">
        <v>27</v>
      </c>
      <c r="T15" s="23"/>
      <c r="U15" s="34"/>
      <c r="V15" s="13">
        <f>ROUND((S15*0.1+T15*0.6),0)</f>
        <v>3</v>
      </c>
      <c r="W15" s="18">
        <f>ROUND(MAX((S15*0.1+T15*0.6),(S15*0.1+U15*0.6)),0)</f>
        <v>3</v>
      </c>
      <c r="X15" s="19">
        <v>5</v>
      </c>
      <c r="Y15" s="36">
        <v>22</v>
      </c>
      <c r="Z15" s="5">
        <v>5</v>
      </c>
      <c r="AA15" s="5"/>
      <c r="AB15" s="13">
        <f>ROUND((Y15*0.1+Z15*0.7),0)</f>
        <v>6</v>
      </c>
      <c r="AC15" s="18">
        <f>ROUND(MAX((Y15*0.1+Z15*0.7),(Y15*0.1+AA15*0.7)),0)</f>
        <v>6</v>
      </c>
      <c r="AD15" s="19">
        <v>1</v>
      </c>
      <c r="AE15" s="36">
        <v>8</v>
      </c>
      <c r="AF15" s="23">
        <v>0</v>
      </c>
      <c r="AG15" s="39"/>
      <c r="AH15" s="13">
        <f>ROUND((AE15*0.1+AF15*0.7),0)</f>
        <v>1</v>
      </c>
      <c r="AI15" s="18">
        <f>ROUND(MAX((AE15*0.1+AF15*0.7),(AE15*0.1+AG15*0.7)),0)</f>
        <v>1</v>
      </c>
      <c r="AJ15" s="19">
        <v>3</v>
      </c>
      <c r="AK15" s="36">
        <v>19</v>
      </c>
      <c r="AL15" s="5">
        <v>0</v>
      </c>
      <c r="AM15" s="5">
        <v>0</v>
      </c>
      <c r="AN15" s="5">
        <f>ROUND((AK15*0.1+AL15*0.5),0)</f>
        <v>2</v>
      </c>
      <c r="AO15" s="18">
        <f>ROUND(MAX((AK15*0.1+AL15*0.5),(AK15*0.1+AM15*0.5)),0)</f>
        <v>2</v>
      </c>
      <c r="AP15" s="41">
        <v>3</v>
      </c>
      <c r="AQ15" s="55">
        <f>(P15*R15+AB15*AD15+V15*X15+AH15*AJ15+AN15*AP15)/AR15</f>
        <v>2.2857142857142856</v>
      </c>
      <c r="AR15" s="54">
        <f>R15+AD15+X15+AJ15+AP15</f>
        <v>14</v>
      </c>
      <c r="AS15" s="56">
        <f>(Q15*R15+AC15*AD15+W15*X15+AI15*AJ15+AO15*AP15)/AR15</f>
        <v>2.2857142857142856</v>
      </c>
    </row>
    <row r="16" spans="1:45" ht="18">
      <c r="A16" s="13">
        <v>10</v>
      </c>
      <c r="B16" s="5" t="s">
        <v>70</v>
      </c>
      <c r="C16" s="26" t="s">
        <v>45</v>
      </c>
      <c r="D16" s="29" t="s">
        <v>71</v>
      </c>
      <c r="E16" s="30" t="s">
        <v>11</v>
      </c>
      <c r="F16" s="24" t="s">
        <v>92</v>
      </c>
      <c r="G16" s="28" t="s">
        <v>72</v>
      </c>
      <c r="H16" s="26" t="s">
        <v>35</v>
      </c>
      <c r="I16" s="6" t="s">
        <v>29</v>
      </c>
      <c r="J16" s="13" t="s">
        <v>30</v>
      </c>
      <c r="M16" s="20">
        <v>16</v>
      </c>
      <c r="N16" s="13"/>
      <c r="O16" s="13"/>
      <c r="P16" s="13">
        <f>ROUND((M16*0.1+N16*0.7),0)</f>
        <v>2</v>
      </c>
      <c r="Q16" s="18">
        <f>ROUND(MAX((M16*0.1+N16*0.7),(M16*0.1+O16*0.7)),0)</f>
        <v>2</v>
      </c>
      <c r="R16" s="19">
        <v>2</v>
      </c>
      <c r="S16" s="20">
        <v>16</v>
      </c>
      <c r="T16" s="37"/>
      <c r="U16" s="13"/>
      <c r="V16" s="13">
        <f>ROUND((S16*0.1+T16*0.6),0)</f>
        <v>2</v>
      </c>
      <c r="W16" s="18">
        <f>ROUND(MAX((S16*0.1+T16*0.6),(S16*0.1+U16*0.6)),0)</f>
        <v>2</v>
      </c>
      <c r="X16" s="19">
        <v>5</v>
      </c>
      <c r="Y16" s="36">
        <v>26</v>
      </c>
      <c r="Z16" s="5">
        <v>7</v>
      </c>
      <c r="AA16" s="5"/>
      <c r="AB16" s="13">
        <f>ROUND((Y16*0.1+Z16*0.7),0)</f>
        <v>8</v>
      </c>
      <c r="AC16" s="18">
        <f>ROUND(MAX((Y16*0.1+Z16*0.7),(Y16*0.1+AA16*0.7)),0)</f>
        <v>8</v>
      </c>
      <c r="AD16" s="19">
        <v>1</v>
      </c>
      <c r="AE16" s="20">
        <v>0</v>
      </c>
      <c r="AF16" s="37"/>
      <c r="AG16" s="13"/>
      <c r="AH16" s="13">
        <f>ROUND((AE16*0.1+AF16*0.7),0)</f>
        <v>0</v>
      </c>
      <c r="AI16" s="18">
        <f>ROUND(MAX((AE16*0.1+AF16*0.7),(AE16*0.1+AG16*0.7)),0)</f>
        <v>0</v>
      </c>
      <c r="AJ16" s="19">
        <v>3</v>
      </c>
      <c r="AK16" s="20">
        <v>5</v>
      </c>
      <c r="AL16" s="5"/>
      <c r="AM16" s="42"/>
      <c r="AN16" s="5">
        <f>ROUND((AK16*0.1+AL16*0.5),0)</f>
        <v>1</v>
      </c>
      <c r="AO16" s="18">
        <f>ROUND(MAX((AK16*0.1+AL16*0.5),(AK16*0.1+AM16*0.5)),0)</f>
        <v>1</v>
      </c>
      <c r="AP16" s="41">
        <v>3</v>
      </c>
      <c r="AQ16" s="55">
        <f>(P16*R16+AB16*AD16+V16*X16+AH16*AJ16+AN16*AP16)/AR16</f>
        <v>1.7857142857142858</v>
      </c>
      <c r="AR16" s="54">
        <f>R16+AD16+X16+AJ16+AP16</f>
        <v>14</v>
      </c>
      <c r="AS16" s="56">
        <f>(Q16*R16+AC16*AD16+W16*X16+AI16*AJ16+AO16*AP16)/AR16</f>
        <v>1.7857142857142858</v>
      </c>
    </row>
  </sheetData>
  <autoFilter ref="A1:AP16"/>
  <conditionalFormatting sqref="AC15:AC16 W15:W16 AI15:AI16 Q15:Q16 AC2:AC9 Q2:Q9 W2:W9 AI2:AI9 AX2:AX9 BD2:BD9 BJ2:BJ9 BP2:BP9 BV2:BV9 CH2:CH9">
    <cfRule type="cellIs" priority="1" dxfId="0" operator="lessThan" stopIfTrue="1">
      <formula>4.95</formula>
    </cfRule>
  </conditionalFormatting>
  <conditionalFormatting sqref="AO15:AO16 AO2:AO9">
    <cfRule type="cellIs" priority="2" dxfId="0" operator="lessThan" stopIfTrue="1">
      <formula>4.5</formula>
    </cfRule>
  </conditionalFormatting>
  <conditionalFormatting sqref="AS1:AS65536 AQ1:AQ65536 CB2:CB9 CJ1:CK1">
    <cfRule type="cellIs" priority="3" dxfId="0" operator="lessThan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2015-03-11T09:37:53Z</cp:lastPrinted>
  <dcterms:created xsi:type="dcterms:W3CDTF">1996-10-14T23:33:28Z</dcterms:created>
  <dcterms:modified xsi:type="dcterms:W3CDTF">2015-07-09T07:26:11Z</dcterms:modified>
  <cp:category/>
  <cp:version/>
  <cp:contentType/>
  <cp:contentStatus/>
</cp:coreProperties>
</file>